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T\Data Services\Data_Accountability\Data_Quality\Data_Requests\Data_Requests_by_Programmer\Bob Pope\Sliding Copayment Schedule\2026\FFY 2027 SMI and 2026 FPL\"/>
    </mc:Choice>
  </mc:AlternateContent>
  <xr:revisionPtr revIDLastSave="0" documentId="13_ncr:1_{76ECB301-E593-4D63-816F-970CA4FF90A0}" xr6:coauthVersionLast="47" xr6:coauthVersionMax="47" xr10:uidLastSave="{00000000-0000-0000-0000-000000000000}"/>
  <bookViews>
    <workbookView xWindow="720" yWindow="1170" windowWidth="21600" windowHeight="11295" xr2:uid="{00000000-000D-0000-FFFF-FFFF00000000}"/>
  </bookViews>
  <sheets>
    <sheet name="Sliding Fee Schedule SR Plus" sheetId="5" r:id="rId1"/>
    <sheet name="100% SMI FFY 2027" sheetId="6" r:id="rId2"/>
  </sheets>
  <definedNames>
    <definedName name="\C" localSheetId="0">'Sliding Fee Schedule SR Plus'!#REF!</definedName>
    <definedName name="\C">#REF!</definedName>
    <definedName name="\F" localSheetId="0">'Sliding Fee Schedule SR Plus'!#REF!</definedName>
    <definedName name="\F">#REF!</definedName>
    <definedName name="\I" localSheetId="0">'Sliding Fee Schedule SR Plus'!#REF!</definedName>
    <definedName name="\I">#REF!</definedName>
    <definedName name="\L" localSheetId="0">'Sliding Fee Schedule SR Plus'!#REF!</definedName>
    <definedName name="\L">#REF!</definedName>
    <definedName name="\S" localSheetId="0">'Sliding Fee Schedule SR Plus'!#REF!</definedName>
    <definedName name="\S">#REF!</definedName>
    <definedName name="CS10_" localSheetId="0">'Sliding Fee Schedule SR Plus'!#REF!</definedName>
    <definedName name="CS10_">#REF!</definedName>
    <definedName name="CS11_" localSheetId="0">'Sliding Fee Schedule SR Plus'!#REF!</definedName>
    <definedName name="CS11_">#REF!</definedName>
    <definedName name="CS8_" localSheetId="0">'Sliding Fee Schedule SR Plus'!#REF!</definedName>
    <definedName name="CS8_">#REF!</definedName>
    <definedName name="CS9_" localSheetId="0">'Sliding Fee Schedule SR Plus'!#REF!</definedName>
    <definedName name="CS9_">#REF!</definedName>
    <definedName name="_xlnm.Print_Area" localSheetId="0">'Sliding Fee Schedule SR Plus'!$A$1:$R$28</definedName>
    <definedName name="Print_Area_MI" localSheetId="0">'Sliding Fee Schedule SR Plus'!$A$3:$K$19</definedName>
    <definedName name="_xlnm.Print_Titles" localSheetId="0">'Sliding Fee Schedule SR Plus'!$1:$11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D19" i="5"/>
  <c r="K18" i="5"/>
  <c r="E16" i="5"/>
  <c r="E18" i="5" s="1"/>
  <c r="F16" i="5"/>
  <c r="F18" i="5" s="1"/>
  <c r="G16" i="5"/>
  <c r="G18" i="5" s="1"/>
  <c r="H16" i="5"/>
  <c r="H18" i="5" s="1"/>
  <c r="I16" i="5"/>
  <c r="I18" i="5" s="1"/>
  <c r="J16" i="5"/>
  <c r="J18" i="5" s="1"/>
  <c r="K16" i="5"/>
  <c r="L16" i="5"/>
  <c r="L18" i="5" s="1"/>
  <c r="M16" i="5"/>
  <c r="M18" i="5" s="1"/>
  <c r="N16" i="5"/>
  <c r="N18" i="5" s="1"/>
  <c r="O16" i="5"/>
  <c r="O18" i="5" s="1"/>
  <c r="P16" i="5"/>
  <c r="P18" i="5" s="1"/>
  <c r="Q16" i="5"/>
  <c r="Q18" i="5" s="1"/>
  <c r="R16" i="5"/>
  <c r="R18" i="5" s="1"/>
  <c r="D16" i="5"/>
  <c r="D18" i="5" s="1"/>
  <c r="Q15" i="5"/>
  <c r="E13" i="5"/>
  <c r="E15" i="5" s="1"/>
  <c r="F13" i="5"/>
  <c r="F15" i="5" s="1"/>
  <c r="G13" i="5"/>
  <c r="G15" i="5" s="1"/>
  <c r="H13" i="5"/>
  <c r="H15" i="5" s="1"/>
  <c r="I13" i="5"/>
  <c r="I15" i="5" s="1"/>
  <c r="J13" i="5"/>
  <c r="J15" i="5" s="1"/>
  <c r="K13" i="5"/>
  <c r="K15" i="5" s="1"/>
  <c r="L13" i="5"/>
  <c r="L15" i="5" s="1"/>
  <c r="M13" i="5"/>
  <c r="M15" i="5" s="1"/>
  <c r="N13" i="5"/>
  <c r="N15" i="5" s="1"/>
  <c r="O13" i="5"/>
  <c r="O15" i="5" s="1"/>
  <c r="P13" i="5"/>
  <c r="P15" i="5" s="1"/>
  <c r="Q13" i="5"/>
  <c r="R13" i="5"/>
  <c r="R15" i="5" s="1"/>
  <c r="D13" i="5"/>
  <c r="D15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2" i="5"/>
  <c r="D132" i="5"/>
  <c r="E132" i="5" s="1"/>
  <c r="F132" i="5" s="1"/>
  <c r="G132" i="5" s="1"/>
  <c r="H132" i="5" s="1"/>
  <c r="I132" i="5" s="1"/>
  <c r="J132" i="5" s="1"/>
  <c r="K132" i="5" s="1"/>
  <c r="A132" i="5"/>
  <c r="A131" i="5"/>
  <c r="K131" i="5" s="1"/>
  <c r="H131" i="5" l="1"/>
  <c r="I131" i="5"/>
  <c r="J131" i="5"/>
  <c r="D131" i="5"/>
  <c r="F131" i="5"/>
  <c r="G131" i="5"/>
  <c r="E131" i="5"/>
</calcChain>
</file>

<file path=xl/sharedStrings.xml><?xml version="1.0" encoding="utf-8"?>
<sst xmlns="http://schemas.openxmlformats.org/spreadsheetml/2006/main" count="87" uniqueCount="29">
  <si>
    <t/>
  </si>
  <si>
    <t>DAILY FEE</t>
  </si>
  <si>
    <t>=</t>
  </si>
  <si>
    <t>Full-Time</t>
  </si>
  <si>
    <t>Part-Time</t>
  </si>
  <si>
    <t>-</t>
  </si>
  <si>
    <t>Original CYF</t>
  </si>
  <si>
    <t>Chart Data</t>
  </si>
  <si>
    <t xml:space="preserve">   INFANT AND PRESCHOOL   </t>
  </si>
  <si>
    <t>Parents receiving hourly care pay up to the part time fee.</t>
  </si>
  <si>
    <t xml:space="preserve">Effective  date </t>
  </si>
  <si>
    <t>Income</t>
  </si>
  <si>
    <t>Florida Division of Early Learning</t>
  </si>
  <si>
    <t xml:space="preserve">                                                                                                                </t>
  </si>
  <si>
    <t xml:space="preserve"> </t>
  </si>
  <si>
    <t>85% SMI + $1</t>
  </si>
  <si>
    <t>90% SMI</t>
  </si>
  <si>
    <t>90% SMI + $1</t>
  </si>
  <si>
    <t>95% SMI</t>
  </si>
  <si>
    <t>100% SMI</t>
  </si>
  <si>
    <t>Refer to 1002.935, Florida Statutes</t>
  </si>
  <si>
    <t>SLIDING FEE SCHEDULE for SCHOOL READINESS PLUS PROGRAM</t>
  </si>
  <si>
    <t>95% SMI + $1</t>
  </si>
  <si>
    <t>100% SMI, rounded to the dollar</t>
  </si>
  <si>
    <t xml:space="preserve">   ------- Annual Gross Income - Number of People in the Family -------</t>
  </si>
  <si>
    <t>100% State Median Income: Upper threshold for eligibility</t>
  </si>
  <si>
    <t>July 1, 2026</t>
  </si>
  <si>
    <t>FFY 2027 ANNUAL State Median Income Estimates</t>
  </si>
  <si>
    <t>State Median Income (SMI) by Household Size for Optional Use in FFY 2026 and Mandatory Use in FFY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</si>
</sst>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0.00_)"/>
    <numFmt numFmtId="166" formatCode="General_)"/>
    <numFmt numFmtId="167" formatCode="0,000_)"/>
    <numFmt numFmtId="168" formatCode="0.0%"/>
    <numFmt numFmtId="169" formatCode="_(* #,##0_);_(* \(#,##0\);_(* &quot;-&quot;??_);_(@_)"/>
  </numFmts>
  <fonts count="14" x14ac:knownFonts="1">
    <font>
      <sz val="12"/>
      <name val="Helv"/>
    </font>
    <font>
      <sz val="12"/>
      <color indexed="12"/>
      <name val="Helv"/>
    </font>
    <font>
      <b/>
      <sz val="18"/>
      <name val="Times New Roman"/>
      <family val="1"/>
    </font>
    <font>
      <b/>
      <sz val="12"/>
      <color indexed="12"/>
      <name val="Helv"/>
    </font>
    <font>
      <b/>
      <sz val="12"/>
      <name val="Helv"/>
    </font>
    <font>
      <b/>
      <sz val="14"/>
      <name val="Helv"/>
    </font>
    <font>
      <strike/>
      <sz val="12"/>
      <name val="Helv"/>
    </font>
    <font>
      <strike/>
      <sz val="12"/>
      <color indexed="12"/>
      <name val="Helv"/>
    </font>
    <font>
      <b/>
      <sz val="24"/>
      <name val="Helv"/>
    </font>
    <font>
      <sz val="12"/>
      <name val="Helv"/>
    </font>
    <font>
      <b/>
      <sz val="12"/>
      <color rgb="FFFF0000"/>
      <name val="Helv"/>
    </font>
    <font>
      <sz val="12"/>
      <color rgb="FF0070C0"/>
      <name val="Helv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166" fontId="0" fillId="0" borderId="0" xfId="0"/>
    <xf numFmtId="39" fontId="1" fillId="0" borderId="0" xfId="0" applyNumberFormat="1" applyFont="1" applyProtection="1">
      <protection locked="0"/>
    </xf>
    <xf numFmtId="166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39" fontId="1" fillId="0" borderId="0" xfId="0" applyNumberFormat="1" applyFont="1" applyAlignment="1" applyProtection="1">
      <alignment horizontal="left"/>
      <protection locked="0"/>
    </xf>
    <xf numFmtId="166" fontId="1" fillId="0" borderId="0" xfId="0" applyFont="1"/>
    <xf numFmtId="166" fontId="1" fillId="0" borderId="0" xfId="0" applyFont="1" applyAlignment="1">
      <alignment horizontal="fill"/>
    </xf>
    <xf numFmtId="166" fontId="0" fillId="0" borderId="0" xfId="0" applyAlignment="1">
      <alignment horizontal="centerContinuous"/>
    </xf>
    <xf numFmtId="39" fontId="1" fillId="0" borderId="0" xfId="0" applyNumberFormat="1" applyFont="1"/>
    <xf numFmtId="166" fontId="5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39" fontId="1" fillId="0" borderId="0" xfId="0" applyNumberFormat="1" applyFont="1" applyAlignment="1">
      <alignment horizontal="fill"/>
    </xf>
    <xf numFmtId="39" fontId="3" fillId="0" borderId="0" xfId="0" applyNumberFormat="1" applyFont="1" applyAlignment="1">
      <alignment horizontal="left"/>
    </xf>
    <xf numFmtId="166" fontId="3" fillId="0" borderId="0" xfId="0" applyFont="1" applyAlignment="1">
      <alignment horizontal="left"/>
    </xf>
    <xf numFmtId="164" fontId="3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fill"/>
    </xf>
    <xf numFmtId="167" fontId="1" fillId="0" borderId="0" xfId="0" applyNumberFormat="1" applyFont="1" applyAlignment="1">
      <alignment horizontal="fill"/>
    </xf>
    <xf numFmtId="166" fontId="0" fillId="0" borderId="0" xfId="0" quotePrefix="1" applyAlignment="1">
      <alignment horizontal="left"/>
    </xf>
    <xf numFmtId="166" fontId="8" fillId="0" borderId="0" xfId="0" applyFont="1"/>
    <xf numFmtId="165" fontId="4" fillId="0" borderId="0" xfId="0" applyNumberFormat="1" applyFont="1" applyAlignment="1">
      <alignment horizontal="right"/>
    </xf>
    <xf numFmtId="166" fontId="0" fillId="0" borderId="0" xfId="0" applyAlignment="1">
      <alignment vertical="top"/>
    </xf>
    <xf numFmtId="165" fontId="4" fillId="0" borderId="0" xfId="0" applyNumberFormat="1" applyFont="1" applyAlignment="1">
      <alignment horizontal="left"/>
    </xf>
    <xf numFmtId="166" fontId="0" fillId="0" borderId="1" xfId="0" applyBorder="1"/>
    <xf numFmtId="166" fontId="0" fillId="0" borderId="0" xfId="0" quotePrefix="1"/>
    <xf numFmtId="39" fontId="10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6" fontId="10" fillId="0" borderId="0" xfId="0" quotePrefix="1" applyFont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Alignment="1">
      <alignment horizontal="center"/>
    </xf>
    <xf numFmtId="9" fontId="1" fillId="0" borderId="0" xfId="1" applyFont="1" applyProtection="1">
      <protection locked="0"/>
    </xf>
    <xf numFmtId="9" fontId="0" fillId="0" borderId="0" xfId="1" applyFont="1"/>
    <xf numFmtId="168" fontId="3" fillId="2" borderId="0" xfId="1" applyNumberFormat="1" applyFont="1" applyFill="1"/>
    <xf numFmtId="168" fontId="6" fillId="0" borderId="0" xfId="1" applyNumberFormat="1" applyFont="1"/>
    <xf numFmtId="168" fontId="7" fillId="0" borderId="0" xfId="1" applyNumberFormat="1" applyFont="1"/>
    <xf numFmtId="168" fontId="7" fillId="0" borderId="0" xfId="1" applyNumberFormat="1" applyFont="1" applyAlignment="1">
      <alignment horizontal="fill"/>
    </xf>
    <xf numFmtId="166" fontId="0" fillId="0" borderId="2" xfId="0" applyBorder="1"/>
    <xf numFmtId="166" fontId="13" fillId="3" borderId="2" xfId="0" applyFont="1" applyFill="1" applyBorder="1" applyAlignment="1">
      <alignment horizontal="center"/>
    </xf>
    <xf numFmtId="169" fontId="0" fillId="0" borderId="2" xfId="2" applyNumberFormat="1" applyFont="1" applyBorder="1"/>
    <xf numFmtId="166" fontId="2" fillId="0" borderId="0" xfId="0" applyFont="1" applyAlignment="1">
      <alignment horizontal="center"/>
    </xf>
    <xf numFmtId="166" fontId="11" fillId="0" borderId="0" xfId="0" applyFont="1" applyAlignment="1" applyProtection="1">
      <alignment horizontal="left" vertical="top" wrapText="1"/>
      <protection locked="0"/>
    </xf>
    <xf numFmtId="166" fontId="12" fillId="0" borderId="2" xfId="0" applyFont="1" applyBorder="1" applyAlignment="1">
      <alignment horizontal="center"/>
    </xf>
    <xf numFmtId="166" fontId="0" fillId="4" borderId="0" xfId="0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412-4FDC-4692-8220-059F1EC98DD8}">
  <sheetPr transitionEvaluation="1" transitionEntry="1">
    <pageSetUpPr fitToPage="1"/>
  </sheetPr>
  <dimension ref="A1:X162"/>
  <sheetViews>
    <sheetView showGridLines="0" tabSelected="1" zoomScale="80" zoomScaleNormal="80" zoomScaleSheetLayoutView="75" workbookViewId="0">
      <selection activeCell="B5" sqref="B5"/>
    </sheetView>
  </sheetViews>
  <sheetFormatPr defaultColWidth="9.77734375" defaultRowHeight="15.75" x14ac:dyDescent="0.25"/>
  <cols>
    <col min="1" max="1" width="10.33203125" customWidth="1"/>
    <col min="2" max="2" width="14.33203125" customWidth="1"/>
    <col min="3" max="3" width="15.5546875" customWidth="1"/>
    <col min="4" max="4" width="9.6640625" customWidth="1"/>
    <col min="5" max="6" width="9.44140625" customWidth="1"/>
    <col min="7" max="7" width="9" customWidth="1"/>
    <col min="8" max="8" width="8.6640625" customWidth="1"/>
    <col min="9" max="9" width="9.33203125" customWidth="1"/>
    <col min="10" max="10" width="8.88671875" customWidth="1"/>
    <col min="11" max="11" width="9.6640625" customWidth="1"/>
    <col min="12" max="12" width="9.44140625" customWidth="1"/>
    <col min="13" max="13" width="8.88671875" customWidth="1"/>
    <col min="14" max="15" width="9.44140625" customWidth="1"/>
    <col min="16" max="16" width="9.109375" customWidth="1"/>
    <col min="17" max="17" width="9.109375" bestFit="1" customWidth="1"/>
    <col min="18" max="18" width="9.44140625" customWidth="1"/>
  </cols>
  <sheetData>
    <row r="1" spans="1:24" x14ac:dyDescent="0.25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0</v>
      </c>
      <c r="V1" s="2"/>
      <c r="W1" s="2"/>
      <c r="X1" s="2"/>
    </row>
    <row r="2" spans="1:24" ht="19.5" customHeight="1" x14ac:dyDescent="0.25">
      <c r="A2" s="25" t="s">
        <v>10</v>
      </c>
      <c r="C2" s="26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V2" s="2"/>
      <c r="W2" s="2"/>
      <c r="X2" s="2"/>
    </row>
    <row r="3" spans="1:24" ht="23.25" customHeight="1" x14ac:dyDescent="0.3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V3" s="2"/>
      <c r="W3" s="2"/>
      <c r="X3" s="2"/>
    </row>
    <row r="4" spans="1:24" ht="23.25" customHeight="1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V4" s="2"/>
      <c r="W4" s="2"/>
      <c r="X4" s="2"/>
    </row>
    <row r="5" spans="1:24" x14ac:dyDescent="0.25">
      <c r="A5" s="31"/>
      <c r="B5" s="32"/>
      <c r="C5" s="3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4" x14ac:dyDescent="0.25">
      <c r="A6" s="10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2"/>
      <c r="W6" s="2"/>
      <c r="X6" s="2"/>
    </row>
    <row r="7" spans="1:24" ht="23.25" customHeight="1" x14ac:dyDescent="0.35">
      <c r="A7" s="11" t="s">
        <v>1</v>
      </c>
      <c r="B7" s="12"/>
      <c r="D7" s="13" t="s">
        <v>24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2"/>
      <c r="W7" s="2"/>
      <c r="X7" s="2"/>
    </row>
    <row r="8" spans="1:24" x14ac:dyDescent="0.25">
      <c r="A8" s="14" t="s">
        <v>2</v>
      </c>
      <c r="B8" s="14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2"/>
      <c r="W8" s="2"/>
      <c r="X8" s="2"/>
    </row>
    <row r="9" spans="1:24" ht="20.25" customHeight="1" x14ac:dyDescent="0.25">
      <c r="A9" s="14"/>
      <c r="B9" s="1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V9" s="2"/>
      <c r="W9" s="2"/>
      <c r="X9" s="2"/>
    </row>
    <row r="10" spans="1:24" ht="20.25" customHeight="1" x14ac:dyDescent="0.25">
      <c r="A10" s="15" t="s">
        <v>3</v>
      </c>
      <c r="B10" s="16" t="s">
        <v>4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V10" s="2"/>
      <c r="W10" s="2"/>
      <c r="X10" s="2"/>
    </row>
    <row r="11" spans="1:24" x14ac:dyDescent="0.25">
      <c r="A11" s="14" t="s">
        <v>5</v>
      </c>
      <c r="B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/>
      <c r="O11" s="14"/>
      <c r="P11" s="14"/>
      <c r="Q11" s="14"/>
      <c r="R11" s="14"/>
      <c r="V11" s="2"/>
      <c r="W11" s="2"/>
      <c r="X11" s="2"/>
    </row>
    <row r="12" spans="1:24" x14ac:dyDescent="0.25">
      <c r="A12" s="35">
        <v>0.08</v>
      </c>
      <c r="B12" s="35">
        <v>0.04</v>
      </c>
      <c r="C12" s="30" t="s">
        <v>15</v>
      </c>
      <c r="D12" s="18">
        <f>ROUND('100% SMI FFY 2027'!B3*0.85 +1,0)</f>
        <v>47791</v>
      </c>
      <c r="E12" s="18">
        <f>ROUND('100% SMI FFY 2027'!C3*0.85 +1,0)</f>
        <v>62496</v>
      </c>
      <c r="F12" s="18">
        <f>ROUND('100% SMI FFY 2027'!D3*0.85 +1,0)</f>
        <v>77200</v>
      </c>
      <c r="G12" s="18">
        <f>ROUND('100% SMI FFY 2027'!E3*0.85 +1,0)</f>
        <v>91905</v>
      </c>
      <c r="H12" s="18">
        <f>ROUND('100% SMI FFY 2027'!F3*0.85 +1,0)</f>
        <v>106610</v>
      </c>
      <c r="I12" s="18">
        <f>ROUND('100% SMI FFY 2027'!G3*0.85 +1,0)</f>
        <v>121314</v>
      </c>
      <c r="J12" s="18">
        <f>ROUND('100% SMI FFY 2027'!H3*0.85 +1,0)</f>
        <v>124071</v>
      </c>
      <c r="K12" s="18">
        <f>ROUND('100% SMI FFY 2027'!I3*0.85 +1,0)</f>
        <v>126828</v>
      </c>
      <c r="L12" s="18">
        <f>ROUND('100% SMI FFY 2027'!J3*0.85 +1,0)</f>
        <v>129585</v>
      </c>
      <c r="M12" s="18">
        <f>ROUND('100% SMI FFY 2027'!K3*0.85 +1,0)</f>
        <v>132343</v>
      </c>
      <c r="N12" s="18">
        <f>ROUND('100% SMI FFY 2027'!L3*0.85 +1,0)</f>
        <v>135099</v>
      </c>
      <c r="O12" s="18">
        <f>ROUND('100% SMI FFY 2027'!M3*0.85 +1,0)</f>
        <v>137857</v>
      </c>
      <c r="P12" s="18">
        <f>ROUND('100% SMI FFY 2027'!N3*0.85 +1,0)</f>
        <v>140614</v>
      </c>
      <c r="Q12" s="18">
        <f>ROUND('100% SMI FFY 2027'!O3*0.85 +1,0)</f>
        <v>143371</v>
      </c>
      <c r="R12" s="18">
        <f>ROUND('100% SMI FFY 2027'!P3*0.85 +1,0)</f>
        <v>146128</v>
      </c>
    </row>
    <row r="13" spans="1:24" x14ac:dyDescent="0.25">
      <c r="A13" s="36"/>
      <c r="B13" s="37"/>
      <c r="C13" s="30" t="s">
        <v>16</v>
      </c>
      <c r="D13" s="18">
        <f>ROUND(0.9*'100% SMI FFY 2027'!B3,0)</f>
        <v>50601</v>
      </c>
      <c r="E13" s="18">
        <f>ROUND(0.9*'100% SMI FFY 2027'!C3,0)</f>
        <v>66171</v>
      </c>
      <c r="F13" s="18">
        <f>ROUND(0.9*'100% SMI FFY 2027'!D3,0)</f>
        <v>81740</v>
      </c>
      <c r="G13" s="18">
        <f>ROUND(0.9*'100% SMI FFY 2027'!E3,0)</f>
        <v>97310</v>
      </c>
      <c r="H13" s="18">
        <f>ROUND(0.9*'100% SMI FFY 2027'!F3,0)</f>
        <v>112880</v>
      </c>
      <c r="I13" s="18">
        <f>ROUND(0.9*'100% SMI FFY 2027'!G3,0)</f>
        <v>128449</v>
      </c>
      <c r="J13" s="18">
        <f>ROUND(0.9*'100% SMI FFY 2027'!H3,0)</f>
        <v>131369</v>
      </c>
      <c r="K13" s="18">
        <f>ROUND(0.9*'100% SMI FFY 2027'!I3,0)</f>
        <v>134287</v>
      </c>
      <c r="L13" s="18">
        <f>ROUND(0.9*'100% SMI FFY 2027'!J3,0)</f>
        <v>137207</v>
      </c>
      <c r="M13" s="18">
        <f>ROUND(0.9*'100% SMI FFY 2027'!K3,0)</f>
        <v>140126</v>
      </c>
      <c r="N13" s="18">
        <f>ROUND(0.9*'100% SMI FFY 2027'!L3,0)</f>
        <v>143045</v>
      </c>
      <c r="O13" s="18">
        <f>ROUND(0.9*'100% SMI FFY 2027'!M3,0)</f>
        <v>145965</v>
      </c>
      <c r="P13" s="18">
        <f>ROUND(0.9*'100% SMI FFY 2027'!N3,0)</f>
        <v>148884</v>
      </c>
      <c r="Q13" s="18">
        <f>ROUND(0.9*'100% SMI FFY 2027'!O3,0)</f>
        <v>151803</v>
      </c>
      <c r="R13" s="18">
        <f>ROUND(0.9*'100% SMI FFY 2027'!P3,0)</f>
        <v>154723</v>
      </c>
    </row>
    <row r="14" spans="1:24" x14ac:dyDescent="0.25">
      <c r="A14" s="38" t="s">
        <v>5</v>
      </c>
      <c r="B14" s="38" t="s">
        <v>5</v>
      </c>
      <c r="D14" s="20" t="s">
        <v>5</v>
      </c>
      <c r="E14" s="20" t="s">
        <v>5</v>
      </c>
      <c r="F14" s="20" t="s">
        <v>5</v>
      </c>
      <c r="G14" s="20" t="s">
        <v>5</v>
      </c>
      <c r="H14" s="20" t="s">
        <v>5</v>
      </c>
      <c r="I14" s="20" t="s">
        <v>5</v>
      </c>
      <c r="J14" s="20" t="s">
        <v>5</v>
      </c>
      <c r="K14" s="14" t="s">
        <v>5</v>
      </c>
      <c r="L14" s="14" t="s">
        <v>5</v>
      </c>
      <c r="M14" s="14" t="s">
        <v>5</v>
      </c>
      <c r="N14" s="14"/>
      <c r="O14" s="14"/>
      <c r="P14" s="14"/>
      <c r="Q14" s="14"/>
      <c r="R14" s="14"/>
      <c r="V14" s="2"/>
      <c r="W14" s="2"/>
      <c r="X14" s="2"/>
    </row>
    <row r="15" spans="1:24" x14ac:dyDescent="0.25">
      <c r="A15" s="35">
        <v>0.09</v>
      </c>
      <c r="B15" s="35">
        <v>4.4999999999999998E-2</v>
      </c>
      <c r="C15" s="30" t="s">
        <v>17</v>
      </c>
      <c r="D15" s="18">
        <f>D13+1</f>
        <v>50602</v>
      </c>
      <c r="E15" s="18">
        <f t="shared" ref="E15:R15" si="0">E13+1</f>
        <v>66172</v>
      </c>
      <c r="F15" s="18">
        <f t="shared" si="0"/>
        <v>81741</v>
      </c>
      <c r="G15" s="18">
        <f t="shared" si="0"/>
        <v>97311</v>
      </c>
      <c r="H15" s="18">
        <f t="shared" si="0"/>
        <v>112881</v>
      </c>
      <c r="I15" s="18">
        <f t="shared" si="0"/>
        <v>128450</v>
      </c>
      <c r="J15" s="18">
        <f t="shared" si="0"/>
        <v>131370</v>
      </c>
      <c r="K15" s="18">
        <f t="shared" si="0"/>
        <v>134288</v>
      </c>
      <c r="L15" s="18">
        <f t="shared" si="0"/>
        <v>137208</v>
      </c>
      <c r="M15" s="18">
        <f t="shared" si="0"/>
        <v>140127</v>
      </c>
      <c r="N15" s="18">
        <f t="shared" si="0"/>
        <v>143046</v>
      </c>
      <c r="O15" s="18">
        <f t="shared" si="0"/>
        <v>145966</v>
      </c>
      <c r="P15" s="18">
        <f t="shared" si="0"/>
        <v>148885</v>
      </c>
      <c r="Q15" s="18">
        <f t="shared" si="0"/>
        <v>151804</v>
      </c>
      <c r="R15" s="18">
        <f t="shared" si="0"/>
        <v>154724</v>
      </c>
      <c r="V15" s="2"/>
      <c r="W15" s="2"/>
      <c r="X15" s="2"/>
    </row>
    <row r="16" spans="1:24" x14ac:dyDescent="0.25">
      <c r="A16" s="37"/>
      <c r="B16" s="37"/>
      <c r="C16" s="30" t="s">
        <v>18</v>
      </c>
      <c r="D16" s="18">
        <f>ROUND('100% SMI FFY 2027'!B3*0.95,0)</f>
        <v>53412</v>
      </c>
      <c r="E16" s="18">
        <f>ROUND('100% SMI FFY 2027'!C3*0.95,0)</f>
        <v>69847</v>
      </c>
      <c r="F16" s="18">
        <f>ROUND('100% SMI FFY 2027'!D3*0.95,0)</f>
        <v>86281</v>
      </c>
      <c r="G16" s="18">
        <f>ROUND('100% SMI FFY 2027'!E3*0.95,0)</f>
        <v>102716</v>
      </c>
      <c r="H16" s="18">
        <f>ROUND('100% SMI FFY 2027'!F3*0.95,0)</f>
        <v>119151</v>
      </c>
      <c r="I16" s="18">
        <f>ROUND('100% SMI FFY 2027'!G3*0.95,0)</f>
        <v>135585</v>
      </c>
      <c r="J16" s="18">
        <f>ROUND('100% SMI FFY 2027'!H3*0.95,0)</f>
        <v>138667</v>
      </c>
      <c r="K16" s="18">
        <f>ROUND('100% SMI FFY 2027'!I3*0.95,0)</f>
        <v>141748</v>
      </c>
      <c r="L16" s="18">
        <f>ROUND('100% SMI FFY 2027'!J3*0.95,0)</f>
        <v>144829</v>
      </c>
      <c r="M16" s="18">
        <f>ROUND('100% SMI FFY 2027'!K3*0.95,0)</f>
        <v>147911</v>
      </c>
      <c r="N16" s="18">
        <f>ROUND('100% SMI FFY 2027'!L3*0.95,0)</f>
        <v>150992</v>
      </c>
      <c r="O16" s="18">
        <f>ROUND('100% SMI FFY 2027'!M3*0.95,0)</f>
        <v>154074</v>
      </c>
      <c r="P16" s="18">
        <f>ROUND('100% SMI FFY 2027'!N3*0.95,0)</f>
        <v>157156</v>
      </c>
      <c r="Q16" s="18">
        <f>ROUND('100% SMI FFY 2027'!O3*0.95,0)</f>
        <v>160237</v>
      </c>
      <c r="R16" s="18">
        <f>ROUND('100% SMI FFY 2027'!P3*0.95,0)</f>
        <v>163318</v>
      </c>
      <c r="V16" s="2"/>
      <c r="W16" s="2"/>
      <c r="X16" s="2"/>
    </row>
    <row r="17" spans="1:24" x14ac:dyDescent="0.25">
      <c r="A17" s="38" t="s">
        <v>5</v>
      </c>
      <c r="B17" s="38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 t="s">
        <v>5</v>
      </c>
      <c r="V17" s="2"/>
      <c r="W17" s="2"/>
      <c r="X17" s="2"/>
    </row>
    <row r="18" spans="1:24" x14ac:dyDescent="0.25">
      <c r="A18" s="35">
        <v>0.1</v>
      </c>
      <c r="B18" s="35">
        <v>0.05</v>
      </c>
      <c r="C18" s="30" t="s">
        <v>22</v>
      </c>
      <c r="D18" s="18">
        <f>D16+1</f>
        <v>53413</v>
      </c>
      <c r="E18" s="18">
        <f t="shared" ref="E18:R18" si="1">E16+1</f>
        <v>69848</v>
      </c>
      <c r="F18" s="18">
        <f t="shared" si="1"/>
        <v>86282</v>
      </c>
      <c r="G18" s="18">
        <f t="shared" si="1"/>
        <v>102717</v>
      </c>
      <c r="H18" s="18">
        <f t="shared" si="1"/>
        <v>119152</v>
      </c>
      <c r="I18" s="18">
        <f t="shared" si="1"/>
        <v>135586</v>
      </c>
      <c r="J18" s="18">
        <f t="shared" si="1"/>
        <v>138668</v>
      </c>
      <c r="K18" s="18">
        <f t="shared" si="1"/>
        <v>141749</v>
      </c>
      <c r="L18" s="18">
        <f t="shared" si="1"/>
        <v>144830</v>
      </c>
      <c r="M18" s="18">
        <f t="shared" si="1"/>
        <v>147912</v>
      </c>
      <c r="N18" s="18">
        <f t="shared" si="1"/>
        <v>150993</v>
      </c>
      <c r="O18" s="18">
        <f t="shared" si="1"/>
        <v>154075</v>
      </c>
      <c r="P18" s="18">
        <f t="shared" si="1"/>
        <v>157157</v>
      </c>
      <c r="Q18" s="18">
        <f t="shared" si="1"/>
        <v>160238</v>
      </c>
      <c r="R18" s="18">
        <f t="shared" si="1"/>
        <v>163319</v>
      </c>
      <c r="V18" s="2"/>
      <c r="W18" s="2"/>
      <c r="X18" s="2"/>
    </row>
    <row r="19" spans="1:24" x14ac:dyDescent="0.25">
      <c r="A19" s="34"/>
      <c r="B19" s="34"/>
      <c r="C19" s="30" t="s">
        <v>19</v>
      </c>
      <c r="D19" s="18">
        <f>ROUND('100% SMI FFY 2027'!B3,0)</f>
        <v>56223</v>
      </c>
      <c r="E19" s="18">
        <f>ROUND('100% SMI FFY 2027'!C3,0)</f>
        <v>73523</v>
      </c>
      <c r="F19" s="18">
        <f>ROUND('100% SMI FFY 2027'!D3,0)</f>
        <v>90822</v>
      </c>
      <c r="G19" s="18">
        <f>ROUND('100% SMI FFY 2027'!E3,0)</f>
        <v>108122</v>
      </c>
      <c r="H19" s="18">
        <f>ROUND('100% SMI FFY 2027'!F3,0)</f>
        <v>125422</v>
      </c>
      <c r="I19" s="18">
        <f>ROUND('100% SMI FFY 2027'!G3,0)</f>
        <v>142721</v>
      </c>
      <c r="J19" s="18">
        <f>ROUND('100% SMI FFY 2027'!H3,0)</f>
        <v>145965</v>
      </c>
      <c r="K19" s="18">
        <f>ROUND('100% SMI FFY 2027'!I3,0)</f>
        <v>149208</v>
      </c>
      <c r="L19" s="18">
        <f>ROUND('100% SMI FFY 2027'!J3,0)</f>
        <v>152452</v>
      </c>
      <c r="M19" s="18">
        <f>ROUND('100% SMI FFY 2027'!K3,0)</f>
        <v>155696</v>
      </c>
      <c r="N19" s="18">
        <f>ROUND('100% SMI FFY 2027'!L3,0)</f>
        <v>158939</v>
      </c>
      <c r="O19" s="18">
        <f>ROUND('100% SMI FFY 2027'!M3,0)</f>
        <v>162183</v>
      </c>
      <c r="P19" s="18">
        <f>ROUND('100% SMI FFY 2027'!N3,0)</f>
        <v>165427</v>
      </c>
      <c r="Q19" s="18">
        <f>ROUND('100% SMI FFY 2027'!O3,0)</f>
        <v>168670</v>
      </c>
      <c r="R19" s="18">
        <f>ROUND('100% SMI FFY 2027'!P3,0)</f>
        <v>171914</v>
      </c>
      <c r="V19" s="2"/>
      <c r="W19" s="2"/>
      <c r="X19" s="2"/>
    </row>
    <row r="20" spans="1:24" x14ac:dyDescent="0.25">
      <c r="A20" s="14" t="s">
        <v>5</v>
      </c>
      <c r="B20" s="19" t="s">
        <v>5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4" t="s">
        <v>5</v>
      </c>
      <c r="P20" s="14" t="s">
        <v>5</v>
      </c>
      <c r="Q20" s="14" t="s">
        <v>5</v>
      </c>
      <c r="R20" s="14" t="s">
        <v>5</v>
      </c>
    </row>
    <row r="21" spans="1:24" x14ac:dyDescent="0.25">
      <c r="A21" s="21" t="s">
        <v>9</v>
      </c>
      <c r="N21" s="45" t="s">
        <v>27</v>
      </c>
      <c r="O21" s="45"/>
      <c r="P21" s="45"/>
      <c r="Q21" s="45"/>
      <c r="R21" s="45"/>
    </row>
    <row r="22" spans="1:24" ht="16.5" customHeight="1" x14ac:dyDescent="0.45">
      <c r="A22" s="24"/>
      <c r="B22" s="24"/>
      <c r="C22" s="24"/>
      <c r="D22" s="24"/>
      <c r="E22" s="24"/>
      <c r="H22" s="22"/>
    </row>
    <row r="23" spans="1:24" x14ac:dyDescent="0.25">
      <c r="A23" t="s">
        <v>20</v>
      </c>
      <c r="R23" s="23"/>
    </row>
    <row r="24" spans="1:24" x14ac:dyDescent="0.25">
      <c r="A24" s="28" t="s">
        <v>11</v>
      </c>
      <c r="B24" s="27" t="s">
        <v>25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V24" s="2"/>
      <c r="W24" s="2"/>
      <c r="X24" s="2"/>
    </row>
    <row r="25" spans="1:24" x14ac:dyDescent="0.25">
      <c r="A25" s="28"/>
      <c r="B25" s="27"/>
      <c r="D25" s="3"/>
      <c r="E25" s="2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  <c r="V25" s="2"/>
      <c r="W25" s="2"/>
      <c r="X25" s="2"/>
    </row>
    <row r="26" spans="1:24" ht="15.75" customHeight="1" x14ac:dyDescent="0.25">
      <c r="A26" s="43" t="s">
        <v>13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V26" s="2"/>
      <c r="W26" s="2"/>
      <c r="X26" s="2"/>
    </row>
    <row r="27" spans="1:24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V27" s="2"/>
      <c r="W27" s="2"/>
      <c r="X27" s="2"/>
    </row>
    <row r="28" spans="1:24" ht="84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V28" s="2"/>
      <c r="W28" s="2"/>
      <c r="X28" s="2"/>
    </row>
    <row r="29" spans="1:24" x14ac:dyDescent="0.25">
      <c r="A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V29" s="2"/>
      <c r="W29" s="2"/>
      <c r="X29" s="2"/>
    </row>
    <row r="30" spans="1:24" x14ac:dyDescent="0.25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V30" s="2"/>
      <c r="W30" s="2"/>
      <c r="X30" s="2"/>
    </row>
    <row r="32" spans="1:24" x14ac:dyDescent="0.25">
      <c r="A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V32" s="2"/>
      <c r="W32" s="2"/>
      <c r="X32" s="2"/>
    </row>
    <row r="33" spans="1:24" x14ac:dyDescent="0.2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V33" s="2"/>
      <c r="W33" s="2"/>
      <c r="X33" s="2"/>
    </row>
    <row r="34" spans="1:24" x14ac:dyDescent="0.25">
      <c r="A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V34" s="2"/>
      <c r="W34" s="2"/>
      <c r="X34" s="2"/>
    </row>
    <row r="35" spans="1:24" x14ac:dyDescent="0.25">
      <c r="A35" s="2"/>
      <c r="D35" s="33" t="s">
        <v>14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V35" s="2"/>
      <c r="W35" s="2"/>
      <c r="X35" s="2"/>
    </row>
    <row r="36" spans="1:24" x14ac:dyDescent="0.2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V36" s="2"/>
      <c r="W36" s="2"/>
      <c r="X36" s="2"/>
    </row>
    <row r="37" spans="1:24" x14ac:dyDescent="0.25">
      <c r="A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V37" s="2"/>
      <c r="W37" s="2"/>
      <c r="X37" s="2"/>
    </row>
    <row r="38" spans="1:24" x14ac:dyDescent="0.25">
      <c r="A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V38" s="2"/>
      <c r="W38" s="2"/>
      <c r="X38" s="2"/>
    </row>
    <row r="39" spans="1:24" x14ac:dyDescent="0.25">
      <c r="A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V39" s="2"/>
      <c r="W39" s="2"/>
      <c r="X39" s="2"/>
    </row>
    <row r="40" spans="1:24" x14ac:dyDescent="0.25">
      <c r="A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V40" s="2"/>
      <c r="W40" s="2"/>
      <c r="X40" s="2"/>
    </row>
    <row r="41" spans="1:24" x14ac:dyDescent="0.25">
      <c r="A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V41" s="2"/>
      <c r="W41" s="2"/>
      <c r="X41" s="2"/>
    </row>
    <row r="42" spans="1:24" x14ac:dyDescent="0.25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V42" s="2"/>
      <c r="W42" s="2"/>
      <c r="X42" s="2"/>
    </row>
    <row r="43" spans="1:24" x14ac:dyDescent="0.25">
      <c r="A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V43" s="2"/>
      <c r="W43" s="2"/>
      <c r="X43" s="2"/>
    </row>
    <row r="44" spans="1:24" x14ac:dyDescent="0.25">
      <c r="A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V44" s="2"/>
      <c r="W44" s="2"/>
      <c r="X44" s="2"/>
    </row>
    <row r="45" spans="1:24" x14ac:dyDescent="0.25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V45" s="2"/>
      <c r="W45" s="2"/>
      <c r="X45" s="2"/>
    </row>
    <row r="46" spans="1:24" x14ac:dyDescent="0.25">
      <c r="A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V46" s="2"/>
      <c r="W46" s="2"/>
      <c r="X46" s="2"/>
    </row>
    <row r="47" spans="1:24" x14ac:dyDescent="0.25">
      <c r="A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V47" s="2"/>
      <c r="W47" s="2"/>
      <c r="X47" s="2"/>
    </row>
    <row r="48" spans="1:24" x14ac:dyDescent="0.25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V48" s="2"/>
      <c r="W48" s="2"/>
      <c r="X48" s="2"/>
    </row>
    <row r="49" spans="1:24" x14ac:dyDescent="0.25">
      <c r="A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V49" s="2"/>
      <c r="W49" s="2"/>
      <c r="X49" s="2"/>
    </row>
    <row r="50" spans="1:24" x14ac:dyDescent="0.25">
      <c r="A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</row>
    <row r="51" spans="1:24" x14ac:dyDescent="0.25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V51" s="2"/>
      <c r="W51" s="2"/>
      <c r="X51" s="2"/>
    </row>
    <row r="52" spans="1:24" x14ac:dyDescent="0.25">
      <c r="A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V52" s="2"/>
      <c r="W52" s="2"/>
      <c r="X52" s="2"/>
    </row>
    <row r="53" spans="1:24" x14ac:dyDescent="0.25">
      <c r="A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V53" s="2"/>
      <c r="W53" s="2"/>
      <c r="X53" s="2"/>
    </row>
    <row r="54" spans="1:24" x14ac:dyDescent="0.25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V54" s="2"/>
      <c r="W54" s="2"/>
      <c r="X54" s="2"/>
    </row>
    <row r="55" spans="1:24" x14ac:dyDescent="0.25">
      <c r="A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V55" s="2"/>
      <c r="W55" s="2"/>
      <c r="X55" s="2"/>
    </row>
    <row r="56" spans="1:24" x14ac:dyDescent="0.25">
      <c r="A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V56" s="2"/>
      <c r="W56" s="2"/>
      <c r="X56" s="2"/>
    </row>
    <row r="57" spans="1:24" x14ac:dyDescent="0.25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V57" s="2"/>
      <c r="W57" s="2"/>
      <c r="X57" s="2"/>
    </row>
    <row r="58" spans="1:24" x14ac:dyDescent="0.25">
      <c r="A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V58" s="2"/>
      <c r="W58" s="2"/>
      <c r="X58" s="2"/>
    </row>
    <row r="59" spans="1:24" x14ac:dyDescent="0.25">
      <c r="A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V59" s="2"/>
      <c r="W59" s="2"/>
      <c r="X59" s="2"/>
    </row>
    <row r="60" spans="1:24" x14ac:dyDescent="0.25">
      <c r="A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V60" s="2"/>
      <c r="W60" s="2"/>
      <c r="X60" s="2"/>
    </row>
    <row r="61" spans="1:24" x14ac:dyDescent="0.25">
      <c r="A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V61" s="2"/>
      <c r="W61" s="2"/>
      <c r="X61" s="2"/>
    </row>
    <row r="62" spans="1:24" x14ac:dyDescent="0.25">
      <c r="A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V62" s="2"/>
      <c r="W62" s="2"/>
      <c r="X62" s="2"/>
    </row>
    <row r="63" spans="1:24" x14ac:dyDescent="0.25">
      <c r="A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V63" s="2"/>
      <c r="W63" s="2"/>
      <c r="X63" s="2"/>
    </row>
    <row r="64" spans="1:24" x14ac:dyDescent="0.25">
      <c r="A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V64" s="2"/>
      <c r="W64" s="2"/>
      <c r="X64" s="2"/>
    </row>
    <row r="65" spans="1:24" x14ac:dyDescent="0.25">
      <c r="A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V65" s="2"/>
      <c r="W65" s="2"/>
      <c r="X65" s="2"/>
    </row>
    <row r="66" spans="1:24" x14ac:dyDescent="0.25">
      <c r="A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V66" s="2"/>
      <c r="W66" s="2"/>
      <c r="X66" s="2"/>
    </row>
    <row r="67" spans="1:24" x14ac:dyDescent="0.25">
      <c r="A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V67" s="2"/>
      <c r="W67" s="2"/>
      <c r="X67" s="2"/>
    </row>
    <row r="68" spans="1:24" x14ac:dyDescent="0.25">
      <c r="A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V68" s="2"/>
      <c r="W68" s="2"/>
      <c r="X68" s="2"/>
    </row>
    <row r="69" spans="1:24" x14ac:dyDescent="0.25">
      <c r="A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V69" s="2"/>
      <c r="W69" s="2"/>
      <c r="X69" s="2"/>
    </row>
    <row r="70" spans="1:24" x14ac:dyDescent="0.25">
      <c r="A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V70" s="2"/>
      <c r="W70" s="2"/>
      <c r="X70" s="2"/>
    </row>
    <row r="71" spans="1:24" x14ac:dyDescent="0.25">
      <c r="A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V71" s="2"/>
      <c r="W71" s="2"/>
      <c r="X71" s="2"/>
    </row>
    <row r="72" spans="1:24" x14ac:dyDescent="0.2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V72" s="2"/>
      <c r="W72" s="2"/>
      <c r="X72" s="2"/>
    </row>
    <row r="73" spans="1:24" x14ac:dyDescent="0.25">
      <c r="A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V73" s="2"/>
      <c r="W73" s="2"/>
      <c r="X73" s="2"/>
    </row>
    <row r="74" spans="1:24" x14ac:dyDescent="0.25">
      <c r="A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V74" s="2"/>
      <c r="W74" s="2"/>
      <c r="X74" s="2"/>
    </row>
    <row r="75" spans="1:24" x14ac:dyDescent="0.25">
      <c r="A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V75" s="2"/>
      <c r="W75" s="2"/>
      <c r="X75" s="2"/>
    </row>
    <row r="76" spans="1:24" x14ac:dyDescent="0.25">
      <c r="A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V76" s="2"/>
      <c r="W76" s="2"/>
      <c r="X76" s="2"/>
    </row>
    <row r="77" spans="1:24" x14ac:dyDescent="0.25">
      <c r="A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V77" s="2"/>
      <c r="W77" s="2"/>
      <c r="X77" s="2"/>
    </row>
    <row r="78" spans="1:24" x14ac:dyDescent="0.25">
      <c r="A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V78" s="2"/>
      <c r="W78" s="2"/>
      <c r="X78" s="2"/>
    </row>
    <row r="79" spans="1:24" x14ac:dyDescent="0.25">
      <c r="A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V79" s="2"/>
      <c r="W79" s="2"/>
      <c r="X79" s="2"/>
    </row>
    <row r="80" spans="1:24" x14ac:dyDescent="0.25">
      <c r="A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V80" s="2"/>
      <c r="W80" s="2"/>
      <c r="X80" s="2"/>
    </row>
    <row r="81" spans="1:24" x14ac:dyDescent="0.25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V81" s="2"/>
      <c r="W81" s="2"/>
      <c r="X81" s="2"/>
    </row>
    <row r="82" spans="1:24" x14ac:dyDescent="0.25">
      <c r="A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V82" s="2"/>
      <c r="W82" s="2"/>
      <c r="X82" s="2"/>
    </row>
    <row r="83" spans="1:24" x14ac:dyDescent="0.25">
      <c r="A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V83" s="2"/>
      <c r="W83" s="2"/>
      <c r="X83" s="2"/>
    </row>
    <row r="84" spans="1:24" x14ac:dyDescent="0.25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V84" s="2"/>
      <c r="W84" s="2"/>
      <c r="X84" s="2"/>
    </row>
    <row r="85" spans="1:24" x14ac:dyDescent="0.25">
      <c r="A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V85" s="2"/>
      <c r="W85" s="2"/>
      <c r="X85" s="2"/>
    </row>
    <row r="86" spans="1:24" x14ac:dyDescent="0.25">
      <c r="A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V86" s="2"/>
      <c r="W86" s="2"/>
      <c r="X86" s="2"/>
    </row>
    <row r="87" spans="1:24" x14ac:dyDescent="0.25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V87" s="2"/>
      <c r="W87" s="2"/>
      <c r="X87" s="2"/>
    </row>
    <row r="88" spans="1:24" x14ac:dyDescent="0.25">
      <c r="A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V88" s="2"/>
      <c r="W88" s="2"/>
      <c r="X88" s="2"/>
    </row>
    <row r="89" spans="1:24" x14ac:dyDescent="0.25">
      <c r="A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V89" s="2"/>
      <c r="W89" s="2"/>
      <c r="X89" s="2"/>
    </row>
    <row r="90" spans="1:24" x14ac:dyDescent="0.25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V90" s="2"/>
      <c r="W90" s="2"/>
      <c r="X90" s="2"/>
    </row>
    <row r="91" spans="1:24" x14ac:dyDescent="0.25">
      <c r="A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V91" s="2"/>
      <c r="W91" s="2"/>
      <c r="X91" s="2"/>
    </row>
    <row r="92" spans="1:24" x14ac:dyDescent="0.25">
      <c r="A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V92" s="2"/>
      <c r="W92" s="2"/>
      <c r="X92" s="2"/>
    </row>
    <row r="93" spans="1:24" x14ac:dyDescent="0.25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V93" s="2"/>
      <c r="W93" s="2"/>
      <c r="X93" s="2"/>
    </row>
    <row r="94" spans="1:24" x14ac:dyDescent="0.25">
      <c r="A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"/>
      <c r="V94" s="2"/>
      <c r="W94" s="2"/>
      <c r="X94" s="2"/>
    </row>
    <row r="95" spans="1:24" x14ac:dyDescent="0.25">
      <c r="A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"/>
      <c r="V95" s="2"/>
      <c r="W95" s="2"/>
      <c r="X95" s="2"/>
    </row>
    <row r="96" spans="1:24" x14ac:dyDescent="0.25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V96" s="2"/>
      <c r="W96" s="2"/>
      <c r="X96" s="2"/>
    </row>
    <row r="97" spans="1:24" x14ac:dyDescent="0.25">
      <c r="A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"/>
      <c r="V97" s="2"/>
      <c r="W97" s="2"/>
      <c r="X97" s="2"/>
    </row>
    <row r="98" spans="1:24" x14ac:dyDescent="0.25">
      <c r="A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V98" s="2"/>
      <c r="W98" s="2"/>
      <c r="X98" s="2"/>
    </row>
    <row r="99" spans="1:24" x14ac:dyDescent="0.25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V99" s="2"/>
      <c r="W99" s="2"/>
      <c r="X99" s="2"/>
    </row>
    <row r="100" spans="1:24" x14ac:dyDescent="0.25">
      <c r="A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"/>
      <c r="V100" s="2"/>
      <c r="W100" s="2"/>
      <c r="X100" s="2"/>
    </row>
    <row r="101" spans="1:24" x14ac:dyDescent="0.25">
      <c r="A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"/>
      <c r="V101" s="2"/>
      <c r="W101" s="2"/>
      <c r="X101" s="2"/>
    </row>
    <row r="102" spans="1:24" x14ac:dyDescent="0.25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V102" s="2"/>
      <c r="W102" s="2"/>
      <c r="X102" s="2"/>
    </row>
    <row r="103" spans="1:24" x14ac:dyDescent="0.25">
      <c r="A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/>
      <c r="V103" s="2"/>
      <c r="W103" s="2"/>
      <c r="X103" s="2"/>
    </row>
    <row r="104" spans="1:24" x14ac:dyDescent="0.25">
      <c r="A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"/>
      <c r="V104" s="2"/>
      <c r="W104" s="2"/>
      <c r="X104" s="2"/>
    </row>
    <row r="105" spans="1:24" x14ac:dyDescent="0.25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V105" s="2"/>
      <c r="W105" s="2"/>
      <c r="X105" s="2"/>
    </row>
    <row r="106" spans="1:24" x14ac:dyDescent="0.25">
      <c r="A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"/>
      <c r="V106" s="2"/>
      <c r="W106" s="2"/>
      <c r="X106" s="2"/>
    </row>
    <row r="107" spans="1:24" x14ac:dyDescent="0.25">
      <c r="A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"/>
      <c r="V107" s="2"/>
      <c r="W107" s="2"/>
      <c r="X107" s="2"/>
    </row>
    <row r="108" spans="1:24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V108" s="2"/>
      <c r="W108" s="2"/>
      <c r="X108" s="2"/>
    </row>
    <row r="109" spans="1:24" x14ac:dyDescent="0.25">
      <c r="A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"/>
      <c r="V109" s="2"/>
      <c r="W109" s="2"/>
      <c r="X109" s="2"/>
    </row>
    <row r="110" spans="1:24" x14ac:dyDescent="0.25">
      <c r="A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"/>
      <c r="V110" s="2"/>
      <c r="W110" s="2"/>
      <c r="X110" s="2"/>
    </row>
    <row r="111" spans="1:24" x14ac:dyDescent="0.25">
      <c r="A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V111" s="2"/>
      <c r="W111" s="2"/>
      <c r="X111" s="2"/>
    </row>
    <row r="112" spans="1:24" x14ac:dyDescent="0.25">
      <c r="A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"/>
      <c r="V112" s="2"/>
      <c r="W112" s="2"/>
      <c r="X112" s="2"/>
    </row>
    <row r="113" spans="1:24" x14ac:dyDescent="0.25">
      <c r="A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"/>
      <c r="V113" s="2"/>
      <c r="W113" s="2"/>
      <c r="X113" s="2"/>
    </row>
    <row r="114" spans="1:24" x14ac:dyDescent="0.25">
      <c r="A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V114" s="2"/>
      <c r="W114" s="2"/>
      <c r="X114" s="2"/>
    </row>
    <row r="115" spans="1:24" x14ac:dyDescent="0.25">
      <c r="A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"/>
      <c r="V115" s="2"/>
      <c r="W115" s="2"/>
      <c r="X115" s="2"/>
    </row>
    <row r="116" spans="1:24" x14ac:dyDescent="0.25">
      <c r="A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"/>
      <c r="V116" s="2"/>
      <c r="W116" s="2"/>
      <c r="X116" s="2"/>
    </row>
    <row r="117" spans="1:24" x14ac:dyDescent="0.25">
      <c r="R117" s="2"/>
      <c r="V117" s="2"/>
      <c r="W117" s="2"/>
      <c r="X117" s="2"/>
    </row>
    <row r="118" spans="1:24" x14ac:dyDescent="0.25">
      <c r="R118" s="2"/>
      <c r="V118" s="2"/>
      <c r="W118" s="2"/>
      <c r="X118" s="2"/>
    </row>
    <row r="119" spans="1:24" x14ac:dyDescent="0.25">
      <c r="R119" s="2"/>
      <c r="V119" s="2"/>
      <c r="W119" s="2"/>
      <c r="X119" s="2"/>
    </row>
    <row r="120" spans="1:24" x14ac:dyDescent="0.25">
      <c r="R120" s="2"/>
      <c r="V120" s="2"/>
      <c r="W120" s="2"/>
      <c r="X120" s="2"/>
    </row>
    <row r="121" spans="1:24" x14ac:dyDescent="0.25">
      <c r="R121" s="2"/>
      <c r="V121" s="2"/>
      <c r="W121" s="2"/>
      <c r="X121" s="2"/>
    </row>
    <row r="122" spans="1:24" x14ac:dyDescent="0.25">
      <c r="R122" s="2"/>
      <c r="V122" s="2"/>
      <c r="W122" s="2"/>
      <c r="X122" s="2"/>
    </row>
    <row r="123" spans="1:24" x14ac:dyDescent="0.25">
      <c r="R123" s="2"/>
      <c r="V123" s="2"/>
      <c r="W123" s="2"/>
      <c r="X123" s="2"/>
    </row>
    <row r="124" spans="1:24" x14ac:dyDescent="0.25">
      <c r="R124" s="2"/>
      <c r="V124" s="2"/>
      <c r="W124" s="2"/>
      <c r="X124" s="2"/>
    </row>
    <row r="125" spans="1:24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V125" s="2"/>
      <c r="W125" s="2"/>
      <c r="X125" s="2"/>
    </row>
    <row r="126" spans="1:24" x14ac:dyDescent="0.25">
      <c r="V126" s="2"/>
      <c r="W126" s="2"/>
      <c r="X126" s="2"/>
    </row>
    <row r="127" spans="1:24" x14ac:dyDescent="0.25">
      <c r="V127" s="2"/>
      <c r="W127" s="2"/>
      <c r="X127" s="2"/>
    </row>
    <row r="128" spans="1:24" x14ac:dyDescent="0.25">
      <c r="A128">
        <v>1</v>
      </c>
      <c r="V128" s="2"/>
      <c r="W128" s="2"/>
      <c r="X128" s="2"/>
    </row>
    <row r="129" spans="1:24" x14ac:dyDescent="0.25">
      <c r="V129" s="2"/>
      <c r="W129" s="2"/>
      <c r="X129" s="2"/>
    </row>
    <row r="130" spans="1:24" x14ac:dyDescent="0.25">
      <c r="A130" s="3">
        <v>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V130" s="2"/>
      <c r="W130" s="2"/>
      <c r="X130" s="2"/>
    </row>
    <row r="131" spans="1:24" x14ac:dyDescent="0.25">
      <c r="A131" s="3" t="e">
        <f>(#REF!)</f>
        <v>#REF!</v>
      </c>
      <c r="D131" s="5" t="e">
        <f>IF($A$131=$D$134,D133+1,D132/#REF!)</f>
        <v>#REF!</v>
      </c>
      <c r="E131" s="5" t="e">
        <f>IF($A$131=$D$134,E133+1,E132/#REF!)</f>
        <v>#REF!</v>
      </c>
      <c r="F131" s="5" t="e">
        <f>IF($A$131=$D$134,F133+1,F132/#REF!)</f>
        <v>#REF!</v>
      </c>
      <c r="G131" s="5" t="e">
        <f>IF($A$131=$D$134,G133+1,G132/#REF!)</f>
        <v>#REF!</v>
      </c>
      <c r="H131" s="5" t="e">
        <f>IF($A$131=$D$134,H133+1,H132/#REF!)</f>
        <v>#REF!</v>
      </c>
      <c r="I131" s="5" t="e">
        <f>IF($A$131=$D$134,I133+1,I132/#REF!)</f>
        <v>#REF!</v>
      </c>
      <c r="J131" s="5" t="e">
        <f>IF($A$131=$D$134,J133+1,J132/#REF!)</f>
        <v>#REF!</v>
      </c>
      <c r="K131" s="5" t="e">
        <f>IF($A$131=$D$134,K133+1,K132/#REF!)</f>
        <v>#REF!</v>
      </c>
      <c r="L131" s="5"/>
      <c r="M131" s="5"/>
      <c r="N131" s="5"/>
      <c r="O131" s="5"/>
      <c r="P131" s="5"/>
      <c r="Q131" s="5"/>
      <c r="R131" s="2"/>
      <c r="V131" s="2"/>
      <c r="W131" s="2"/>
      <c r="X131" s="2"/>
    </row>
    <row r="132" spans="1:24" x14ac:dyDescent="0.25">
      <c r="A132" s="1" t="e">
        <f>IF(A130=1,#REF!,#REF!)</f>
        <v>#REF!</v>
      </c>
      <c r="D132" s="3" t="e">
        <f>#REF!</f>
        <v>#REF!</v>
      </c>
      <c r="E132" s="3" t="e">
        <f>(D132+#REF!)</f>
        <v>#REF!</v>
      </c>
      <c r="F132" s="3" t="e">
        <f>(E132+#REF!)</f>
        <v>#REF!</v>
      </c>
      <c r="G132" s="3" t="e">
        <f>(F132+#REF!)</f>
        <v>#REF!</v>
      </c>
      <c r="H132" s="3" t="e">
        <f>(G132+#REF!)</f>
        <v>#REF!</v>
      </c>
      <c r="I132" s="3" t="e">
        <f>(H132+#REF!)</f>
        <v>#REF!</v>
      </c>
      <c r="J132" s="3" t="e">
        <f>(I132+#REF!)</f>
        <v>#REF!</v>
      </c>
      <c r="K132" s="3" t="e">
        <f>(J132+#REF!)</f>
        <v>#REF!</v>
      </c>
      <c r="L132" s="3"/>
      <c r="M132" s="3"/>
      <c r="N132" s="3"/>
      <c r="O132" s="3"/>
      <c r="P132" s="3"/>
      <c r="Q132" s="3"/>
      <c r="R132" s="2"/>
      <c r="V132" s="2"/>
      <c r="W132" s="2"/>
      <c r="X132" s="2"/>
    </row>
    <row r="133" spans="1:24" x14ac:dyDescent="0.25">
      <c r="A133" s="6" t="s">
        <v>6</v>
      </c>
      <c r="D133" s="3">
        <v>86</v>
      </c>
      <c r="E133" s="3">
        <v>116</v>
      </c>
      <c r="F133" s="3">
        <v>147</v>
      </c>
      <c r="G133" s="3">
        <v>177</v>
      </c>
      <c r="H133" s="3">
        <v>207</v>
      </c>
      <c r="I133" s="3">
        <v>238</v>
      </c>
      <c r="J133" s="3">
        <v>268</v>
      </c>
      <c r="K133" s="3">
        <v>298</v>
      </c>
      <c r="L133" s="3"/>
      <c r="M133" s="3"/>
      <c r="N133" s="3"/>
      <c r="O133" s="3"/>
      <c r="P133" s="3"/>
      <c r="Q133" s="3"/>
      <c r="R133" s="2"/>
    </row>
    <row r="134" spans="1:24" x14ac:dyDescent="0.25">
      <c r="A134" s="6" t="s">
        <v>7</v>
      </c>
      <c r="D134" s="3">
        <v>3735</v>
      </c>
      <c r="E134" s="3">
        <v>5040</v>
      </c>
      <c r="F134" s="3">
        <v>6345</v>
      </c>
      <c r="G134" s="3">
        <v>7650</v>
      </c>
      <c r="H134" s="3">
        <v>8955</v>
      </c>
      <c r="I134" s="3">
        <v>10260</v>
      </c>
      <c r="J134" s="3">
        <v>11565</v>
      </c>
      <c r="K134" s="3">
        <v>12870</v>
      </c>
      <c r="L134" s="3"/>
      <c r="M134" s="3"/>
      <c r="N134" s="3"/>
      <c r="O134" s="3"/>
      <c r="P134" s="3"/>
      <c r="Q134" s="3"/>
      <c r="R134" s="2"/>
    </row>
    <row r="135" spans="1:24" x14ac:dyDescent="0.25">
      <c r="A135" s="6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24" x14ac:dyDescent="0.25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24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V137" s="2"/>
      <c r="W137" s="2"/>
      <c r="X137" s="2"/>
    </row>
    <row r="138" spans="1:24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V138" s="2"/>
      <c r="W138" s="2"/>
      <c r="X138" s="2"/>
    </row>
    <row r="139" spans="1:24" x14ac:dyDescent="0.25">
      <c r="A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V139" s="2"/>
      <c r="W139" s="2"/>
      <c r="X139" s="2"/>
    </row>
    <row r="140" spans="1:24" x14ac:dyDescent="0.25">
      <c r="A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V140" s="2"/>
      <c r="W140" s="2"/>
      <c r="X140" s="2"/>
    </row>
    <row r="141" spans="1:24" x14ac:dyDescent="0.25">
      <c r="A141" s="2"/>
      <c r="D141" s="2"/>
      <c r="E141" s="3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2"/>
      <c r="V141" s="2"/>
      <c r="W141" s="2"/>
      <c r="X141" s="2"/>
    </row>
    <row r="142" spans="1:24" x14ac:dyDescent="0.25">
      <c r="A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2"/>
      <c r="V142" s="2"/>
      <c r="W142" s="2"/>
      <c r="X142" s="2"/>
    </row>
    <row r="143" spans="1:24" x14ac:dyDescent="0.25">
      <c r="A143" s="2"/>
      <c r="D143" s="2"/>
      <c r="E143" s="3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2"/>
      <c r="V143" s="2"/>
      <c r="W143" s="2"/>
      <c r="X143" s="2"/>
    </row>
    <row r="144" spans="1:24" x14ac:dyDescent="0.25">
      <c r="A144" s="2"/>
      <c r="D144" s="2"/>
      <c r="E144" s="3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2"/>
      <c r="V144" s="2"/>
      <c r="W144" s="2"/>
      <c r="X144" s="2"/>
    </row>
    <row r="145" spans="1:24" x14ac:dyDescent="0.25">
      <c r="A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2"/>
      <c r="V145" s="2"/>
      <c r="W145" s="2"/>
      <c r="X145" s="2"/>
    </row>
    <row r="146" spans="1:24" x14ac:dyDescent="0.25">
      <c r="A146" s="2"/>
      <c r="D146" s="2"/>
      <c r="E146" s="3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2"/>
      <c r="V146" s="2"/>
      <c r="W146" s="2"/>
      <c r="X146" s="2"/>
    </row>
    <row r="147" spans="1:24" x14ac:dyDescent="0.25">
      <c r="A147" s="2"/>
      <c r="D147" s="1"/>
      <c r="E147" s="3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2"/>
      <c r="V147" s="2"/>
      <c r="W147" s="2"/>
      <c r="X147" s="2"/>
    </row>
    <row r="148" spans="1:24" x14ac:dyDescent="0.25">
      <c r="A148" s="2"/>
      <c r="D148" s="1"/>
      <c r="E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2"/>
      <c r="V148" s="2"/>
      <c r="W148" s="2"/>
      <c r="X148" s="2"/>
    </row>
    <row r="149" spans="1:24" x14ac:dyDescent="0.25">
      <c r="A149" s="2"/>
      <c r="D149" s="4"/>
      <c r="E149" s="3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2"/>
      <c r="V149" s="2"/>
      <c r="W149" s="2"/>
      <c r="X149" s="2"/>
    </row>
    <row r="150" spans="1:24" x14ac:dyDescent="0.25">
      <c r="A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2"/>
      <c r="V150" s="2"/>
      <c r="W150" s="2"/>
      <c r="X150" s="2"/>
    </row>
    <row r="151" spans="1:24" x14ac:dyDescent="0.25">
      <c r="A151" s="2"/>
      <c r="D151" s="2"/>
      <c r="E151" s="3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2"/>
      <c r="V151" s="2"/>
      <c r="W151" s="2"/>
      <c r="X151" s="2"/>
    </row>
    <row r="152" spans="1:24" x14ac:dyDescent="0.25">
      <c r="A152" s="2"/>
      <c r="D152" s="1"/>
      <c r="E152" s="3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2"/>
      <c r="V152" s="2"/>
      <c r="W152" s="2"/>
      <c r="X152" s="2"/>
    </row>
    <row r="153" spans="1:24" x14ac:dyDescent="0.25">
      <c r="A153" s="2"/>
      <c r="D153" s="1"/>
      <c r="E153" s="3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2"/>
      <c r="V153" s="2"/>
      <c r="W153" s="2"/>
      <c r="X153" s="2"/>
    </row>
    <row r="154" spans="1:24" x14ac:dyDescent="0.25">
      <c r="A154" s="2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V154" s="2"/>
      <c r="W154" s="2"/>
      <c r="X154" s="2"/>
    </row>
    <row r="155" spans="1:24" x14ac:dyDescent="0.25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V155" s="2"/>
      <c r="W155" s="2"/>
      <c r="X155" s="2"/>
    </row>
    <row r="156" spans="1:24" x14ac:dyDescent="0.25">
      <c r="D156" s="4"/>
      <c r="E156" s="3"/>
      <c r="V156" s="2"/>
      <c r="W156" s="2"/>
      <c r="X156" s="2"/>
    </row>
    <row r="157" spans="1:24" x14ac:dyDescent="0.25">
      <c r="V157" s="2"/>
      <c r="W157" s="2"/>
      <c r="X157" s="2"/>
    </row>
    <row r="158" spans="1:24" x14ac:dyDescent="0.25">
      <c r="V158" s="2"/>
      <c r="W158" s="2"/>
      <c r="X158" s="2"/>
    </row>
    <row r="159" spans="1:24" x14ac:dyDescent="0.25">
      <c r="V159" s="2"/>
      <c r="W159" s="2"/>
      <c r="X159" s="2"/>
    </row>
    <row r="160" spans="1:24" x14ac:dyDescent="0.25">
      <c r="V160" s="2"/>
      <c r="W160" s="2"/>
      <c r="X160" s="2"/>
    </row>
    <row r="161" spans="22:24" x14ac:dyDescent="0.25">
      <c r="V161" s="2"/>
      <c r="W161" s="2"/>
      <c r="X161" s="2"/>
    </row>
    <row r="162" spans="22:24" x14ac:dyDescent="0.25">
      <c r="V162" s="2"/>
      <c r="W162" s="2"/>
      <c r="X162" s="2"/>
    </row>
  </sheetData>
  <mergeCells count="3">
    <mergeCell ref="A3:R3"/>
    <mergeCell ref="A4:R4"/>
    <mergeCell ref="A26:R28"/>
  </mergeCells>
  <printOptions horizontalCentered="1" verticalCentered="1" gridLinesSet="0"/>
  <pageMargins left="0.7" right="0.7" top="0.75" bottom="0.75" header="0.3" footer="0.3"/>
  <pageSetup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BBC-EB57-4AE3-92C6-78C03EBCEB60}">
  <dimension ref="A1:P3"/>
  <sheetViews>
    <sheetView workbookViewId="0">
      <selection sqref="A1:P1"/>
    </sheetView>
  </sheetViews>
  <sheetFormatPr defaultRowHeight="15.75" x14ac:dyDescent="0.25"/>
  <cols>
    <col min="1" max="1" width="29.44140625" customWidth="1"/>
    <col min="2" max="2" width="9.21875" bestFit="1" customWidth="1"/>
    <col min="3" max="3" width="9.77734375" bestFit="1" customWidth="1"/>
    <col min="4" max="11" width="9.21875" bestFit="1" customWidth="1"/>
    <col min="12" max="13" width="10" bestFit="1" customWidth="1"/>
    <col min="14" max="16" width="9" bestFit="1" customWidth="1"/>
  </cols>
  <sheetData>
    <row r="1" spans="1:16" x14ac:dyDescent="0.25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39"/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</row>
    <row r="3" spans="1:16" x14ac:dyDescent="0.25">
      <c r="A3" s="39" t="s">
        <v>23</v>
      </c>
      <c r="B3" s="41">
        <v>56223</v>
      </c>
      <c r="C3" s="41">
        <v>73523</v>
      </c>
      <c r="D3" s="41">
        <v>90822</v>
      </c>
      <c r="E3" s="41">
        <v>108122</v>
      </c>
      <c r="F3" s="41">
        <v>125422</v>
      </c>
      <c r="G3" s="41">
        <v>142721</v>
      </c>
      <c r="H3" s="41">
        <v>145965</v>
      </c>
      <c r="I3" s="41">
        <v>149208</v>
      </c>
      <c r="J3" s="41">
        <v>152452</v>
      </c>
      <c r="K3" s="41">
        <v>155696</v>
      </c>
      <c r="L3" s="41">
        <v>158939</v>
      </c>
      <c r="M3" s="41">
        <v>162183</v>
      </c>
      <c r="N3" s="41">
        <v>165427</v>
      </c>
      <c r="O3" s="41">
        <v>168670</v>
      </c>
      <c r="P3" s="41">
        <v>171914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Sliding Fee Schedule SR Plus</vt:lpstr>
      <vt:lpstr>100% SMI FFY 2027</vt:lpstr>
      <vt:lpstr>'Sliding Fee Schedule SR Plus'!Print_Area</vt:lpstr>
      <vt:lpstr>'Sliding Fee Schedule SR Plus'!Print_Area_MI</vt:lpstr>
      <vt:lpstr>'Sliding Fee Schedule SR Plus'!Print_Titles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Lindsey</dc:creator>
  <cp:lastModifiedBy>Pope, Bob</cp:lastModifiedBy>
  <cp:lastPrinted>2024-08-15T19:30:56Z</cp:lastPrinted>
  <dcterms:created xsi:type="dcterms:W3CDTF">1999-05-28T20:46:20Z</dcterms:created>
  <dcterms:modified xsi:type="dcterms:W3CDTF">2026-05-19T18:52:28Z</dcterms:modified>
</cp:coreProperties>
</file>